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917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upbmjoffin/Downloads/"/>
    </mc:Choice>
  </mc:AlternateContent>
  <xr:revisionPtr revIDLastSave="0" documentId="8_{84C839E2-B89A-2841-B5C2-DE4FD47C39E1}" xr6:coauthVersionLast="47" xr6:coauthVersionMax="47" xr10:uidLastSave="{00000000-0000-0000-0000-000000000000}"/>
  <bookViews>
    <workbookView xWindow="0" yWindow="500" windowWidth="32940" windowHeight="20500"/>
  </bookViews>
  <sheets>
    <sheet name="Outil conclueur" sheetId="7" r:id="rId1"/>
    <sheet name="Conclueur expliqué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7" l="1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B8" i="3"/>
  <c r="C8" i="3"/>
  <c r="D8" i="3"/>
  <c r="E8" i="3"/>
  <c r="F8" i="3"/>
  <c r="G8" i="3"/>
  <c r="H8" i="3"/>
  <c r="I8" i="3"/>
  <c r="B9" i="3"/>
  <c r="C9" i="3"/>
  <c r="D9" i="3"/>
  <c r="E9" i="3"/>
  <c r="F9" i="3"/>
  <c r="G9" i="3"/>
  <c r="H9" i="3"/>
  <c r="I9" i="3"/>
  <c r="B10" i="3"/>
  <c r="C10" i="3"/>
  <c r="D10" i="3"/>
  <c r="E10" i="3"/>
  <c r="F10" i="3"/>
  <c r="G10" i="3"/>
  <c r="H10" i="3"/>
  <c r="I10" i="3"/>
</calcChain>
</file>

<file path=xl/sharedStrings.xml><?xml version="1.0" encoding="utf-8"?>
<sst xmlns="http://schemas.openxmlformats.org/spreadsheetml/2006/main" count="58" uniqueCount="39">
  <si>
    <t>cci</t>
  </si>
  <si>
    <t>di</t>
  </si>
  <si>
    <t>ccs</t>
  </si>
  <si>
    <t>ds</t>
  </si>
  <si>
    <t>CMI</t>
  </si>
  <si>
    <t>RSI</t>
  </si>
  <si>
    <t>P</t>
  </si>
  <si>
    <t>FM</t>
  </si>
  <si>
    <t>SP</t>
  </si>
  <si>
    <t>FA</t>
  </si>
  <si>
    <t>SXT</t>
  </si>
  <si>
    <t>-</t>
  </si>
  <si>
    <t>S</t>
  </si>
  <si>
    <t>CMI arrondie</t>
  </si>
  <si>
    <t>diamètre (mm)</t>
  </si>
  <si>
    <t>CFS</t>
  </si>
  <si>
    <t>K</t>
  </si>
  <si>
    <t>PT</t>
  </si>
  <si>
    <t>AM</t>
  </si>
  <si>
    <t>CF</t>
  </si>
  <si>
    <t>E</t>
  </si>
  <si>
    <t>VA</t>
  </si>
  <si>
    <t>GM</t>
  </si>
  <si>
    <t>D</t>
  </si>
  <si>
    <t>CTX</t>
  </si>
  <si>
    <t>FOS</t>
  </si>
  <si>
    <t>ccs µg/mL</t>
  </si>
  <si>
    <t>di mm</t>
  </si>
  <si>
    <t>cci µg/mL</t>
  </si>
  <si>
    <t>ds mm</t>
  </si>
  <si>
    <t>?</t>
  </si>
  <si>
    <t>AMO</t>
  </si>
  <si>
    <t>C</t>
  </si>
  <si>
    <t>AMC</t>
  </si>
  <si>
    <t>MA</t>
  </si>
  <si>
    <t>TIC</t>
  </si>
  <si>
    <t>IPM</t>
  </si>
  <si>
    <t>--</t>
  </si>
  <si>
    <t>CAZ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</si>
</sst>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8" formatCode="0.0"/>
  </numFmts>
  <fonts count="10">
    <font>
      <sz val="9"/>
      <name val="Geneva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9"/>
      <name val="Arial Narrow"/>
      <family val="2"/>
    </font>
    <font>
      <sz val="12"/>
      <name val="Arial Narrow"/>
      <family val="2"/>
    </font>
    <font>
      <i/>
      <sz val="12"/>
      <name val="Times New Roman"/>
      <family val="1"/>
    </font>
    <font>
      <sz val="10"/>
      <name val="Arial Narrow"/>
      <family val="2"/>
    </font>
    <font>
      <sz val="14"/>
      <name val="Akzidenz Grotesk BE BoldEx"/>
    </font>
    <font>
      <sz val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88" fontId="3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6" fillId="2" borderId="1" xfId="0" applyFont="1" applyFill="1" applyBorder="1"/>
    <xf numFmtId="0" fontId="6" fillId="3" borderId="1" xfId="0" applyFont="1" applyFill="1" applyBorder="1"/>
    <xf numFmtId="0" fontId="6" fillId="4" borderId="2" xfId="0" applyFont="1" applyFill="1" applyBorder="1"/>
    <xf numFmtId="0" fontId="6" fillId="3" borderId="2" xfId="0" applyFont="1" applyFill="1" applyBorder="1"/>
    <xf numFmtId="0" fontId="8" fillId="3" borderId="3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1" fillId="0" borderId="0" xfId="0" applyFont="1" applyProtection="1"/>
    <xf numFmtId="0" fontId="3" fillId="4" borderId="1" xfId="0" applyFont="1" applyFill="1" applyBorder="1" applyAlignment="1" applyProtection="1">
      <alignment horizontal="center" vertical="center"/>
    </xf>
    <xf numFmtId="0" fontId="6" fillId="4" borderId="1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vertical="center"/>
    </xf>
    <xf numFmtId="0" fontId="6" fillId="3" borderId="1" xfId="0" applyFont="1" applyFill="1" applyBorder="1" applyAlignment="1" applyProtection="1">
      <alignment vertical="center"/>
    </xf>
    <xf numFmtId="0" fontId="6" fillId="4" borderId="2" xfId="0" applyFont="1" applyFill="1" applyBorder="1" applyAlignment="1" applyProtection="1">
      <alignment vertical="center"/>
    </xf>
    <xf numFmtId="0" fontId="6" fillId="3" borderId="2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horizontal="center" vertical="center"/>
    </xf>
    <xf numFmtId="188" fontId="3" fillId="2" borderId="2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2" fillId="3" borderId="3" xfId="0" quotePrefix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6">
    <dxf>
      <fill>
        <patternFill>
          <bgColor indexed="45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45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tabSelected="1" workbookViewId="0">
      <selection activeCell="G25" sqref="G25"/>
    </sheetView>
  </sheetViews>
  <sheetFormatPr baseColWidth="10" defaultRowHeight="16"/>
  <cols>
    <col min="1" max="1" width="14.83203125" style="1" customWidth="1"/>
    <col min="2" max="26" width="6.33203125" style="1" customWidth="1"/>
    <col min="27" max="16384" width="10.83203125" style="1"/>
  </cols>
  <sheetData>
    <row r="1" spans="1:26" ht="28" customHeight="1">
      <c r="B1" s="13" t="s">
        <v>6</v>
      </c>
      <c r="C1" s="13" t="s">
        <v>7</v>
      </c>
      <c r="D1" s="13" t="s">
        <v>8</v>
      </c>
      <c r="E1" s="13" t="s">
        <v>9</v>
      </c>
      <c r="F1" s="13" t="s">
        <v>10</v>
      </c>
      <c r="G1" s="13" t="s">
        <v>12</v>
      </c>
      <c r="H1" s="13" t="s">
        <v>15</v>
      </c>
      <c r="I1" s="13" t="s">
        <v>16</v>
      </c>
      <c r="J1" s="13" t="s">
        <v>17</v>
      </c>
      <c r="K1" s="13" t="s">
        <v>18</v>
      </c>
      <c r="L1" s="13" t="s">
        <v>19</v>
      </c>
      <c r="M1" s="13" t="s">
        <v>20</v>
      </c>
      <c r="N1" s="13" t="s">
        <v>21</v>
      </c>
      <c r="O1" s="13" t="s">
        <v>22</v>
      </c>
      <c r="P1" s="13" t="s">
        <v>23</v>
      </c>
      <c r="Q1" s="13" t="s">
        <v>24</v>
      </c>
      <c r="R1" s="13" t="s">
        <v>25</v>
      </c>
      <c r="S1" s="13" t="s">
        <v>31</v>
      </c>
      <c r="T1" s="13" t="s">
        <v>32</v>
      </c>
      <c r="U1" s="13" t="s">
        <v>33</v>
      </c>
      <c r="V1" s="13" t="s">
        <v>34</v>
      </c>
      <c r="W1" s="13" t="s">
        <v>35</v>
      </c>
      <c r="X1" s="13" t="s">
        <v>36</v>
      </c>
      <c r="Y1" s="13" t="s">
        <v>38</v>
      </c>
      <c r="Z1" s="13"/>
    </row>
    <row r="2" spans="1:26" ht="16" customHeight="1">
      <c r="A2" s="14" t="s">
        <v>0</v>
      </c>
      <c r="B2" s="15">
        <v>0.25</v>
      </c>
      <c r="C2" s="15">
        <v>32</v>
      </c>
      <c r="D2" s="15">
        <v>1</v>
      </c>
      <c r="E2" s="15">
        <v>2</v>
      </c>
      <c r="F2" s="15" t="s">
        <v>11</v>
      </c>
      <c r="G2" s="15">
        <v>8</v>
      </c>
      <c r="H2" s="15">
        <v>8</v>
      </c>
      <c r="I2" s="15">
        <v>8</v>
      </c>
      <c r="J2" s="15">
        <v>1</v>
      </c>
      <c r="K2" s="15">
        <v>4</v>
      </c>
      <c r="L2" s="15">
        <v>8</v>
      </c>
      <c r="M2" s="15">
        <v>1</v>
      </c>
      <c r="N2" s="15">
        <v>4</v>
      </c>
      <c r="O2" s="15">
        <v>4</v>
      </c>
      <c r="P2" s="15">
        <v>4</v>
      </c>
      <c r="Q2" s="15">
        <v>4</v>
      </c>
      <c r="R2" s="15">
        <v>32</v>
      </c>
      <c r="S2" s="15">
        <v>0.3</v>
      </c>
      <c r="T2" s="15">
        <v>8</v>
      </c>
      <c r="U2" s="15">
        <v>0.3</v>
      </c>
      <c r="V2" s="15">
        <v>8</v>
      </c>
      <c r="W2" s="15">
        <v>16</v>
      </c>
      <c r="X2" s="15">
        <v>4</v>
      </c>
      <c r="Y2" s="15">
        <v>4</v>
      </c>
      <c r="Z2" s="15"/>
    </row>
    <row r="3" spans="1:26" ht="16" customHeight="1">
      <c r="A3" s="14" t="s">
        <v>1</v>
      </c>
      <c r="B3" s="16">
        <v>29</v>
      </c>
      <c r="C3" s="16">
        <v>17</v>
      </c>
      <c r="D3" s="16">
        <v>24</v>
      </c>
      <c r="E3" s="16">
        <v>22</v>
      </c>
      <c r="F3" s="16">
        <v>24</v>
      </c>
      <c r="G3" s="16">
        <v>15</v>
      </c>
      <c r="H3" s="16">
        <v>18</v>
      </c>
      <c r="I3" s="16">
        <v>17</v>
      </c>
      <c r="J3" s="16">
        <v>22</v>
      </c>
      <c r="K3" s="16">
        <v>19</v>
      </c>
      <c r="L3" s="16">
        <v>18</v>
      </c>
      <c r="M3" s="16">
        <v>22</v>
      </c>
      <c r="N3" s="16">
        <v>17</v>
      </c>
      <c r="O3" s="16">
        <v>16</v>
      </c>
      <c r="P3" s="16">
        <v>19</v>
      </c>
      <c r="Q3" s="16">
        <v>21</v>
      </c>
      <c r="R3" s="16">
        <v>14</v>
      </c>
      <c r="S3" s="16">
        <v>21</v>
      </c>
      <c r="T3" s="16">
        <v>23</v>
      </c>
      <c r="U3" s="16">
        <v>21</v>
      </c>
      <c r="V3" s="16">
        <v>22</v>
      </c>
      <c r="W3" s="16">
        <v>22</v>
      </c>
      <c r="X3" s="16">
        <v>22</v>
      </c>
      <c r="Y3" s="16">
        <v>21</v>
      </c>
      <c r="Z3" s="16"/>
    </row>
    <row r="4" spans="1:26" ht="16" customHeight="1">
      <c r="A4" s="14" t="s">
        <v>2</v>
      </c>
      <c r="B4" s="15">
        <v>16</v>
      </c>
      <c r="C4" s="15">
        <v>128</v>
      </c>
      <c r="D4" s="15">
        <v>4</v>
      </c>
      <c r="E4" s="15">
        <v>16</v>
      </c>
      <c r="F4" s="15" t="s">
        <v>11</v>
      </c>
      <c r="G4" s="15">
        <v>16</v>
      </c>
      <c r="H4" s="15">
        <v>32</v>
      </c>
      <c r="I4" s="15">
        <v>16</v>
      </c>
      <c r="J4" s="15">
        <v>2</v>
      </c>
      <c r="K4" s="15">
        <v>16</v>
      </c>
      <c r="L4" s="15">
        <v>32</v>
      </c>
      <c r="M4" s="15">
        <v>4</v>
      </c>
      <c r="N4" s="15"/>
      <c r="O4" s="15">
        <v>8</v>
      </c>
      <c r="P4" s="15">
        <v>8</v>
      </c>
      <c r="Q4" s="15">
        <v>32</v>
      </c>
      <c r="R4" s="15">
        <v>32</v>
      </c>
      <c r="S4" s="15">
        <v>16</v>
      </c>
      <c r="T4" s="15">
        <v>16</v>
      </c>
      <c r="U4" s="15">
        <v>16</v>
      </c>
      <c r="V4" s="15">
        <v>15</v>
      </c>
      <c r="W4" s="15">
        <v>18</v>
      </c>
      <c r="X4" s="15">
        <v>8</v>
      </c>
      <c r="Y4" s="15">
        <v>32</v>
      </c>
      <c r="Z4" s="15"/>
    </row>
    <row r="5" spans="1:26" ht="16" customHeight="1" thickBot="1">
      <c r="A5" s="17" t="s">
        <v>3</v>
      </c>
      <c r="B5" s="18">
        <v>8</v>
      </c>
      <c r="C5" s="18">
        <v>14</v>
      </c>
      <c r="D5" s="18">
        <v>19</v>
      </c>
      <c r="E5" s="18">
        <v>15</v>
      </c>
      <c r="F5" s="18">
        <v>19</v>
      </c>
      <c r="G5" s="18">
        <v>13</v>
      </c>
      <c r="H5" s="18">
        <v>12</v>
      </c>
      <c r="I5" s="18">
        <v>15</v>
      </c>
      <c r="J5" s="18">
        <v>19</v>
      </c>
      <c r="K5" s="18">
        <v>14</v>
      </c>
      <c r="L5" s="18">
        <v>12</v>
      </c>
      <c r="M5" s="18">
        <v>17</v>
      </c>
      <c r="N5" s="18">
        <v>16</v>
      </c>
      <c r="O5" s="18">
        <v>14</v>
      </c>
      <c r="P5" s="18">
        <v>17</v>
      </c>
      <c r="Q5" s="18">
        <v>15</v>
      </c>
      <c r="R5" s="18">
        <v>14</v>
      </c>
      <c r="S5" s="18">
        <v>8</v>
      </c>
      <c r="T5" s="18">
        <v>19</v>
      </c>
      <c r="U5" s="18">
        <v>8</v>
      </c>
      <c r="V5" s="18">
        <v>32</v>
      </c>
      <c r="W5" s="18">
        <v>64</v>
      </c>
      <c r="X5" s="18">
        <v>17</v>
      </c>
      <c r="Y5" s="18">
        <v>15</v>
      </c>
      <c r="Z5" s="18"/>
    </row>
    <row r="6" spans="1:26" s="7" customFormat="1" ht="25" customHeight="1">
      <c r="A6" s="9" t="s">
        <v>14</v>
      </c>
      <c r="B6" s="8">
        <v>30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>
        <v>18.8</v>
      </c>
      <c r="P6" s="8"/>
      <c r="Q6" s="8"/>
      <c r="R6" s="8"/>
      <c r="S6" s="8">
        <v>24.5</v>
      </c>
      <c r="T6" s="8">
        <v>23</v>
      </c>
      <c r="U6" s="8">
        <v>19</v>
      </c>
      <c r="V6" s="34" t="s">
        <v>37</v>
      </c>
      <c r="W6" s="8" t="s">
        <v>11</v>
      </c>
      <c r="X6" s="8" t="s">
        <v>11</v>
      </c>
      <c r="Y6" s="8" t="s">
        <v>11</v>
      </c>
      <c r="Z6" s="8" t="s">
        <v>11</v>
      </c>
    </row>
    <row r="7" spans="1:26" s="7" customFormat="1" ht="26" customHeight="1">
      <c r="A7" s="10" t="s">
        <v>4</v>
      </c>
      <c r="B7" s="6">
        <f t="shared" ref="B7:Q7" si="0">IF(AND(AND(AND(ISNUMBER(B6),ISNUMBER(B$2)),B3&lt;&gt;B5),ISNUMBER(B4)),IF(B$5&lt;&gt;B$3,IF(B6&lt;6,"forte",10^(((B6*LOG(B$2/B$4))+((B$3*LOG(B$4))-(B$5*LOG(B$2))))/(B$3-B$5))),"-"),"-")</f>
        <v>0.20508383900190952</v>
      </c>
      <c r="C7" s="6" t="str">
        <f t="shared" si="0"/>
        <v>-</v>
      </c>
      <c r="D7" s="6" t="str">
        <f t="shared" si="0"/>
        <v>-</v>
      </c>
      <c r="E7" s="6" t="str">
        <f t="shared" si="0"/>
        <v>-</v>
      </c>
      <c r="F7" s="6" t="str">
        <f t="shared" si="0"/>
        <v>-</v>
      </c>
      <c r="G7" s="6" t="str">
        <f t="shared" si="0"/>
        <v>-</v>
      </c>
      <c r="H7" s="6" t="str">
        <f t="shared" si="0"/>
        <v>-</v>
      </c>
      <c r="I7" s="6" t="str">
        <f t="shared" si="0"/>
        <v>-</v>
      </c>
      <c r="J7" s="6" t="str">
        <f t="shared" si="0"/>
        <v>-</v>
      </c>
      <c r="K7" s="6" t="str">
        <f t="shared" si="0"/>
        <v>-</v>
      </c>
      <c r="L7" s="6" t="str">
        <f t="shared" si="0"/>
        <v>-</v>
      </c>
      <c r="M7" s="6" t="str">
        <f t="shared" si="0"/>
        <v>-</v>
      </c>
      <c r="N7" s="6" t="str">
        <f t="shared" si="0"/>
        <v>-</v>
      </c>
      <c r="O7" s="6">
        <f t="shared" si="0"/>
        <v>1.515716566510396</v>
      </c>
      <c r="P7" s="6" t="str">
        <f t="shared" si="0"/>
        <v>-</v>
      </c>
      <c r="Q7" s="6" t="str">
        <f t="shared" si="0"/>
        <v>-</v>
      </c>
      <c r="R7" s="6" t="str">
        <f t="shared" ref="R7:Z7" si="1">IF(AND(ISNUMBER(R6),ISNUMBER(R$2)),IF(R$5&lt;&gt;R$3,IF(R6&lt;6,"forte",10^(((R6*LOG(R$2/R$4))+((R$3*LOG(R$4))-(R$5*LOG(R$2))))/(R$3-R$5))),"-"),"-")</f>
        <v>-</v>
      </c>
      <c r="S7" s="6">
        <f t="shared" si="1"/>
        <v>0.1028395242188072</v>
      </c>
      <c r="T7" s="6">
        <f t="shared" si="1"/>
        <v>8.0000000000000089</v>
      </c>
      <c r="U7" s="6">
        <f t="shared" si="1"/>
        <v>0.55311236416341214</v>
      </c>
      <c r="V7" s="6" t="str">
        <f t="shared" si="1"/>
        <v>-</v>
      </c>
      <c r="W7" s="6" t="str">
        <f t="shared" si="1"/>
        <v>-</v>
      </c>
      <c r="X7" s="6" t="str">
        <f t="shared" si="1"/>
        <v>-</v>
      </c>
      <c r="Y7" s="6" t="str">
        <f t="shared" si="1"/>
        <v>-</v>
      </c>
      <c r="Z7" s="6" t="str">
        <f t="shared" si="1"/>
        <v>-</v>
      </c>
    </row>
    <row r="8" spans="1:26" s="7" customFormat="1" ht="26" customHeight="1">
      <c r="A8" s="11" t="s">
        <v>13</v>
      </c>
      <c r="B8" s="6">
        <f t="shared" ref="B8:Z8" si="2">IF(ISNUMBER(B7),IF(B7&gt;2,ROUND(B7,0),ROUND(B7,2)),B7)</f>
        <v>0.21</v>
      </c>
      <c r="C8" s="6" t="str">
        <f t="shared" si="2"/>
        <v>-</v>
      </c>
      <c r="D8" s="6" t="str">
        <f t="shared" si="2"/>
        <v>-</v>
      </c>
      <c r="E8" s="6" t="str">
        <f t="shared" si="2"/>
        <v>-</v>
      </c>
      <c r="F8" s="6" t="str">
        <f t="shared" si="2"/>
        <v>-</v>
      </c>
      <c r="G8" s="6" t="str">
        <f t="shared" si="2"/>
        <v>-</v>
      </c>
      <c r="H8" s="6" t="str">
        <f t="shared" si="2"/>
        <v>-</v>
      </c>
      <c r="I8" s="6" t="str">
        <f t="shared" si="2"/>
        <v>-</v>
      </c>
      <c r="J8" s="6" t="str">
        <f t="shared" si="2"/>
        <v>-</v>
      </c>
      <c r="K8" s="6" t="str">
        <f t="shared" si="2"/>
        <v>-</v>
      </c>
      <c r="L8" s="6" t="str">
        <f t="shared" si="2"/>
        <v>-</v>
      </c>
      <c r="M8" s="6" t="str">
        <f t="shared" si="2"/>
        <v>-</v>
      </c>
      <c r="N8" s="6" t="str">
        <f t="shared" si="2"/>
        <v>-</v>
      </c>
      <c r="O8" s="6">
        <f t="shared" si="2"/>
        <v>1.52</v>
      </c>
      <c r="P8" s="6" t="str">
        <f t="shared" si="2"/>
        <v>-</v>
      </c>
      <c r="Q8" s="6" t="str">
        <f t="shared" si="2"/>
        <v>-</v>
      </c>
      <c r="R8" s="6" t="str">
        <f t="shared" si="2"/>
        <v>-</v>
      </c>
      <c r="S8" s="6">
        <f t="shared" si="2"/>
        <v>0.1</v>
      </c>
      <c r="T8" s="6">
        <f t="shared" si="2"/>
        <v>8</v>
      </c>
      <c r="U8" s="6">
        <f t="shared" si="2"/>
        <v>0.55000000000000004</v>
      </c>
      <c r="V8" s="6" t="str">
        <f t="shared" si="2"/>
        <v>-</v>
      </c>
      <c r="W8" s="6" t="str">
        <f t="shared" si="2"/>
        <v>-</v>
      </c>
      <c r="X8" s="6" t="str">
        <f t="shared" si="2"/>
        <v>-</v>
      </c>
      <c r="Y8" s="6" t="str">
        <f t="shared" si="2"/>
        <v>-</v>
      </c>
      <c r="Z8" s="6" t="str">
        <f t="shared" si="2"/>
        <v>-</v>
      </c>
    </row>
    <row r="9" spans="1:26" s="3" customFormat="1" ht="23" customHeight="1">
      <c r="A9" s="12" t="s">
        <v>5</v>
      </c>
      <c r="B9" s="2" t="str">
        <f t="shared" ref="B9:Z9" si="3">IF(ISNUMBER(B6),IF(B6&gt;B3,"Sensible",IF(B6&lt;=B5,"Résistant","Intermédi.")),"-")</f>
        <v>Sensible</v>
      </c>
      <c r="C9" s="2" t="str">
        <f t="shared" si="3"/>
        <v>-</v>
      </c>
      <c r="D9" s="2" t="str">
        <f t="shared" si="3"/>
        <v>-</v>
      </c>
      <c r="E9" s="2" t="str">
        <f t="shared" si="3"/>
        <v>-</v>
      </c>
      <c r="F9" s="2" t="str">
        <f t="shared" si="3"/>
        <v>-</v>
      </c>
      <c r="G9" s="2" t="str">
        <f t="shared" si="3"/>
        <v>-</v>
      </c>
      <c r="H9" s="2" t="str">
        <f t="shared" si="3"/>
        <v>-</v>
      </c>
      <c r="I9" s="2" t="str">
        <f t="shared" si="3"/>
        <v>-</v>
      </c>
      <c r="J9" s="2" t="str">
        <f t="shared" si="3"/>
        <v>-</v>
      </c>
      <c r="K9" s="2" t="str">
        <f t="shared" si="3"/>
        <v>-</v>
      </c>
      <c r="L9" s="2" t="str">
        <f t="shared" si="3"/>
        <v>-</v>
      </c>
      <c r="M9" s="2" t="str">
        <f t="shared" si="3"/>
        <v>-</v>
      </c>
      <c r="N9" s="2" t="str">
        <f t="shared" si="3"/>
        <v>-</v>
      </c>
      <c r="O9" s="2" t="str">
        <f t="shared" si="3"/>
        <v>Sensible</v>
      </c>
      <c r="P9" s="2" t="str">
        <f t="shared" si="3"/>
        <v>-</v>
      </c>
      <c r="Q9" s="2" t="str">
        <f t="shared" si="3"/>
        <v>-</v>
      </c>
      <c r="R9" s="2" t="str">
        <f t="shared" si="3"/>
        <v>-</v>
      </c>
      <c r="S9" s="2" t="str">
        <f t="shared" si="3"/>
        <v>Sensible</v>
      </c>
      <c r="T9" s="2" t="str">
        <f t="shared" si="3"/>
        <v>Intermédi.</v>
      </c>
      <c r="U9" s="2" t="str">
        <f t="shared" si="3"/>
        <v>Intermédi.</v>
      </c>
      <c r="V9" s="2" t="str">
        <f t="shared" si="3"/>
        <v>-</v>
      </c>
      <c r="W9" s="2" t="str">
        <f t="shared" si="3"/>
        <v>-</v>
      </c>
      <c r="X9" s="2" t="str">
        <f t="shared" si="3"/>
        <v>-</v>
      </c>
      <c r="Y9" s="2" t="str">
        <f t="shared" si="3"/>
        <v>-</v>
      </c>
      <c r="Z9" s="2" t="str">
        <f t="shared" si="3"/>
        <v>-</v>
      </c>
    </row>
    <row r="10" spans="1:26" s="3" customFormat="1" ht="9" customHeight="1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</sheetData>
  <phoneticPr fontId="9"/>
  <conditionalFormatting sqref="B9:Z9">
    <cfRule type="cellIs" dxfId="5" priority="1" stopIfTrue="1" operator="equal">
      <formula>"Sensible"</formula>
    </cfRule>
    <cfRule type="cellIs" dxfId="4" priority="2" stopIfTrue="1" operator="equal">
      <formula>"Résistant"</formula>
    </cfRule>
    <cfRule type="cellIs" dxfId="3" priority="3" stopIfTrue="1" operator="equal">
      <formula>"Intermédi."</formula>
    </cfRule>
  </conditionalFormatting>
  <printOptions horizontalCentered="1"/>
  <pageMargins left="0.55118110236220474" right="0.55118110236220474" top="0.39370078740157483" bottom="0.39370078740157483" header="0.51181102362204722" footer="0.51181102362204722"/>
  <pageSetup paperSize="0" scale="8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Normal="100" workbookViewId="0">
      <selection activeCell="O12" sqref="O12"/>
    </sheetView>
  </sheetViews>
  <sheetFormatPr baseColWidth="10" defaultRowHeight="13"/>
  <cols>
    <col min="1" max="1" width="14.5" style="20" customWidth="1"/>
    <col min="2" max="15" width="8" style="20" customWidth="1"/>
    <col min="16" max="16384" width="10.83203125" style="20"/>
  </cols>
  <sheetData>
    <row r="1" spans="1:9" ht="84" customHeight="1"/>
    <row r="2" spans="1:9" ht="18">
      <c r="A2" s="21"/>
      <c r="B2" s="22" t="s">
        <v>6</v>
      </c>
      <c r="C2" s="22" t="s">
        <v>7</v>
      </c>
      <c r="D2" s="22" t="s">
        <v>10</v>
      </c>
      <c r="E2" s="22" t="s">
        <v>21</v>
      </c>
      <c r="F2" s="22" t="s">
        <v>22</v>
      </c>
      <c r="G2" s="22" t="s">
        <v>23</v>
      </c>
      <c r="H2" s="22" t="s">
        <v>24</v>
      </c>
      <c r="I2" s="22" t="s">
        <v>25</v>
      </c>
    </row>
    <row r="3" spans="1:9" ht="30" customHeight="1">
      <c r="A3" s="23" t="s">
        <v>28</v>
      </c>
      <c r="B3" s="24">
        <v>0.25</v>
      </c>
      <c r="C3" s="24">
        <v>32</v>
      </c>
      <c r="D3" s="24" t="s">
        <v>11</v>
      </c>
      <c r="E3" s="24">
        <v>4</v>
      </c>
      <c r="F3" s="24">
        <v>4</v>
      </c>
      <c r="G3" s="24">
        <v>4</v>
      </c>
      <c r="H3" s="24">
        <v>4</v>
      </c>
      <c r="I3" s="24">
        <v>32</v>
      </c>
    </row>
    <row r="4" spans="1:9" ht="30" customHeight="1">
      <c r="A4" s="23" t="s">
        <v>27</v>
      </c>
      <c r="B4" s="25">
        <v>29</v>
      </c>
      <c r="C4" s="25">
        <v>17</v>
      </c>
      <c r="D4" s="25">
        <v>24</v>
      </c>
      <c r="E4" s="25">
        <v>17</v>
      </c>
      <c r="F4" s="25">
        <v>16</v>
      </c>
      <c r="G4" s="25">
        <v>19</v>
      </c>
      <c r="H4" s="25">
        <v>21</v>
      </c>
      <c r="I4" s="25">
        <v>14</v>
      </c>
    </row>
    <row r="5" spans="1:9" ht="30" customHeight="1">
      <c r="A5" s="23" t="s">
        <v>26</v>
      </c>
      <c r="B5" s="24">
        <v>16</v>
      </c>
      <c r="C5" s="24">
        <v>128</v>
      </c>
      <c r="D5" s="24" t="s">
        <v>11</v>
      </c>
      <c r="E5" s="24"/>
      <c r="F5" s="24">
        <v>8</v>
      </c>
      <c r="G5" s="24">
        <v>8</v>
      </c>
      <c r="H5" s="24">
        <v>32</v>
      </c>
      <c r="I5" s="24">
        <v>32</v>
      </c>
    </row>
    <row r="6" spans="1:9" ht="30" customHeight="1" thickBot="1">
      <c r="A6" s="26" t="s">
        <v>29</v>
      </c>
      <c r="B6" s="27">
        <v>8</v>
      </c>
      <c r="C6" s="27">
        <v>14</v>
      </c>
      <c r="D6" s="27">
        <v>19</v>
      </c>
      <c r="E6" s="27">
        <v>16</v>
      </c>
      <c r="F6" s="27">
        <v>14</v>
      </c>
      <c r="G6" s="27">
        <v>17</v>
      </c>
      <c r="H6" s="27">
        <v>15</v>
      </c>
      <c r="I6" s="27">
        <v>14</v>
      </c>
    </row>
    <row r="7" spans="1:9" ht="30" customHeight="1">
      <c r="A7" s="33" t="s">
        <v>14</v>
      </c>
      <c r="B7" s="19">
        <v>6</v>
      </c>
      <c r="C7" s="19" t="s">
        <v>30</v>
      </c>
      <c r="D7" s="19">
        <v>10</v>
      </c>
      <c r="E7" s="19">
        <v>12</v>
      </c>
      <c r="F7" s="19">
        <v>25</v>
      </c>
      <c r="G7" s="19">
        <v>20</v>
      </c>
      <c r="H7" s="19">
        <v>40</v>
      </c>
      <c r="I7" s="19">
        <v>20</v>
      </c>
    </row>
    <row r="8" spans="1:9" ht="30" customHeight="1">
      <c r="A8" s="28" t="s">
        <v>4</v>
      </c>
      <c r="B8" s="29">
        <f>IF(AND(AND(AND(ISNUMBER(B7),ISNUMBER(B$3)),B4&lt;&gt;B6),ISNUMBER(B5)),IF(B$6&lt;&gt;B$4,IF(B7&lt;6,"forte",10^(((B7*LOG(B$3/B$5))+((B$4*LOG(B$5))-(B$6*LOG(B$3))))/(B$4-B$6))),"-"),"-")</f>
        <v>23.775908626191189</v>
      </c>
      <c r="C8" s="29" t="str">
        <f t="shared" ref="C8:H8" si="0">IF(AND(AND(AND(ISNUMBER(C7),ISNUMBER(C$3)),C4&lt;&gt;C6),ISNUMBER(C5)),IF(C$6&lt;&gt;C$4,IF(C7&lt;6,"forte",10^(((C7*LOG(C$3/C$5))+((C$4*LOG(C$5))-(C$6*LOG(C$3))))/(C$4-C$6))),"-"),"-")</f>
        <v>-</v>
      </c>
      <c r="D8" s="29" t="str">
        <f t="shared" si="0"/>
        <v>-</v>
      </c>
      <c r="E8" s="29" t="str">
        <f t="shared" si="0"/>
        <v>-</v>
      </c>
      <c r="F8" s="29">
        <f t="shared" si="0"/>
        <v>0.17677669529663681</v>
      </c>
      <c r="G8" s="29">
        <f t="shared" si="0"/>
        <v>2.8284271247461881</v>
      </c>
      <c r="H8" s="29">
        <f t="shared" si="0"/>
        <v>5.5242717280199133E-3</v>
      </c>
      <c r="I8" s="29" t="str">
        <f>IF(AND(ISNUMBER(I7),ISNUMBER(I$3)),IF(I$6&lt;&gt;I$4,IF(I7&lt;6,"forte",10^(((I7*LOG(I$3/I$5))+((I$4*LOG(I$5))-(I$6*LOG(I$3))))/(I$4-I$6))),"-"),"-")</f>
        <v>-</v>
      </c>
    </row>
    <row r="9" spans="1:9" ht="30" customHeight="1">
      <c r="A9" s="30" t="s">
        <v>13</v>
      </c>
      <c r="B9" s="29">
        <f t="shared" ref="B9:I9" si="1">IF(ISNUMBER(B8),IF(B8&gt;2,ROUND(B8,0),ROUND(B8,2)),B8)</f>
        <v>24</v>
      </c>
      <c r="C9" s="29" t="str">
        <f t="shared" si="1"/>
        <v>-</v>
      </c>
      <c r="D9" s="29" t="str">
        <f t="shared" si="1"/>
        <v>-</v>
      </c>
      <c r="E9" s="29" t="str">
        <f t="shared" si="1"/>
        <v>-</v>
      </c>
      <c r="F9" s="29">
        <f t="shared" si="1"/>
        <v>0.18</v>
      </c>
      <c r="G9" s="29">
        <f t="shared" si="1"/>
        <v>3</v>
      </c>
      <c r="H9" s="29">
        <f t="shared" si="1"/>
        <v>0.01</v>
      </c>
      <c r="I9" s="29" t="str">
        <f t="shared" si="1"/>
        <v>-</v>
      </c>
    </row>
    <row r="10" spans="1:9" ht="30" customHeight="1">
      <c r="A10" s="31" t="s">
        <v>5</v>
      </c>
      <c r="B10" s="32" t="str">
        <f>IF(ISNUMBER(B7),IF(B7&gt;B4,"Sensible",IF(B7&lt;=B6,"Résistant","Intermédi.")),"-")</f>
        <v>Résistant</v>
      </c>
      <c r="C10" s="32" t="str">
        <f t="shared" ref="C10:I10" si="2">IF(ISNUMBER(C7),IF(C7&gt;C4,"Sensible",IF(C7&lt;=C6,"Résistant","Intermédi.")),"-")</f>
        <v>-</v>
      </c>
      <c r="D10" s="32" t="str">
        <f t="shared" si="2"/>
        <v>Résistant</v>
      </c>
      <c r="E10" s="32" t="str">
        <f t="shared" si="2"/>
        <v>Résistant</v>
      </c>
      <c r="F10" s="32" t="str">
        <f t="shared" si="2"/>
        <v>Sensible</v>
      </c>
      <c r="G10" s="32" t="str">
        <f t="shared" si="2"/>
        <v>Sensible</v>
      </c>
      <c r="H10" s="32" t="str">
        <f t="shared" si="2"/>
        <v>Sensible</v>
      </c>
      <c r="I10" s="32" t="str">
        <f t="shared" si="2"/>
        <v>Sensible</v>
      </c>
    </row>
  </sheetData>
  <conditionalFormatting sqref="B10:I10">
    <cfRule type="cellIs" dxfId="2" priority="1" stopIfTrue="1" operator="equal">
      <formula>"Sensible"</formula>
    </cfRule>
    <cfRule type="cellIs" dxfId="1" priority="2" stopIfTrue="1" operator="equal">
      <formula>"Résistant"</formula>
    </cfRule>
    <cfRule type="cellIs" dxfId="0" priority="3" stopIfTrue="1" operator="equal">
      <formula>"Intermédi."</formula>
    </cfRule>
  </conditionalFormatting>
  <pageMargins left="0.74803149606299213" right="0.74803149606299213" top="0.98425196850393704" bottom="0.98425196850393704" header="0.51181102362204722" footer="0.51181102362204722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Outil conclueur</vt:lpstr>
      <vt:lpstr>Conclueur expliqué</vt:lpstr>
    </vt:vector>
  </TitlesOfParts>
  <Company>jnj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jnn</dc:creator>
  <cp:lastModifiedBy>Jean-Noel JOFFIN</cp:lastModifiedBy>
  <cp:lastPrinted>2005-09-21T06:09:49Z</cp:lastPrinted>
  <dcterms:created xsi:type="dcterms:W3CDTF">2003-09-15T05:55:08Z</dcterms:created>
  <dcterms:modified xsi:type="dcterms:W3CDTF">2024-10-15T10:25:51Z</dcterms:modified>
</cp:coreProperties>
</file>